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30294 - 16.08. - ZCU - Výpočetní technika (III.) 094 - 2023 p. Eckhardt NTB nabídnuto HP 640 G10 aktualizovat cenu\"/>
    </mc:Choice>
  </mc:AlternateContent>
  <xr:revisionPtr revIDLastSave="0" documentId="13_ncr:1_{0ABE907D-8EF1-4AF4-95F0-8DB327D85EDA}" xr6:coauthVersionLast="47" xr6:coauthVersionMax="47" xr10:uidLastSave="{00000000-0000-0000-0000-000000000000}"/>
  <bookViews>
    <workbookView xWindow="-120" yWindow="-120" windowWidth="29040" windowHeight="17520" tabRatio="785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</workbook>
</file>

<file path=xl/calcChain.xml><?xml version="1.0" encoding="utf-8"?>
<calcChain xmlns="http://schemas.openxmlformats.org/spreadsheetml/2006/main">
  <c r="S8" i="1" l="1"/>
  <c r="T11" i="1"/>
  <c r="S12" i="1"/>
  <c r="P8" i="1"/>
  <c r="P9" i="1"/>
  <c r="P10" i="1"/>
  <c r="P11" i="1"/>
  <c r="P12" i="1"/>
  <c r="T8" i="1"/>
  <c r="S9" i="1"/>
  <c r="T9" i="1"/>
  <c r="S10" i="1"/>
  <c r="T10" i="1"/>
  <c r="S11" i="1"/>
  <c r="T12" i="1"/>
  <c r="T7" i="1"/>
  <c r="P7" i="1"/>
  <c r="Q15" i="1" l="1"/>
  <c r="S7" i="1"/>
  <c r="R15" i="1" s="1"/>
</calcChain>
</file>

<file path=xl/sharedStrings.xml><?xml version="1.0" encoding="utf-8"?>
<sst xmlns="http://schemas.openxmlformats.org/spreadsheetml/2006/main" count="82" uniqueCount="66">
  <si>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</si>
  <si>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</si>
  <si>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</si>
  <si>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</si>
  <si>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</si>
  <si>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</si>
  <si>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</si>
  <si>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</si>
  <si>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</si>
  <si>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</si>
  <si>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</si>
  <si>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</si>
  <si>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30233132-5 - Diskové jednotky </t>
  </si>
  <si>
    <t>30236110-6 - Paměť RAM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</si>
  <si>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</si>
  <si>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</si>
  <si>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</si>
  <si>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</si>
  <si>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</si>
  <si>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</si>
  <si>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</si>
  <si>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</si>
  <si>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</si>
  <si>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</si>
  <si>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</si>
  <si>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</si>
  <si>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</si>
  <si>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</si>
  <si>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</si>
  <si>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</si>
  <si>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</si>
  <si>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</si>
  <si>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</si>
  <si>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ks</t>
  </si>
  <si>
    <t>Samostatná faktura</t>
  </si>
  <si>
    <t xml:space="preserve">Příloha č. 2 Kupní smlouvy - technická specifikace
Výpočetní technika (III.) 094 - 2023 </t>
  </si>
  <si>
    <t>Notebook 14" včetně originální dokovací stanice</t>
  </si>
  <si>
    <t>Ing. Kamil Eckhardt,
Tel.: 37763 3006</t>
  </si>
  <si>
    <t>Univerzitní 22,
301 00 Plzeň,
Fakulta ekonomická - Děkanát,
místnost UL 401b</t>
  </si>
  <si>
    <t>Záruka na zboží min. 5 let, servis NBD on-site.</t>
  </si>
  <si>
    <r>
      <t xml:space="preserve">Notebook 14 ", provedení notebooku klasické.
Výkon procesoru v Passmark CPU více než 13 300 bodů, minimálně 10 jader.
Operační paměť minimálně 16 GB.
SSD disk o kapacitě minimálně 1TB.
Integrovaná wifi karta, Webkamera a mikrofon, čtečka otisku prstů.
Display min. Full HD 14" s rozlišením min. 1920 x 1080.
Konektor RJ-45, Bluetooth min. 5.3.
Min. 2x USB-C z toho min. 1x Thunderbolt, 2x USB-A, HDMI na těle stroje.
Originální operační systém Windows 64-bit Pro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musí být odolná proti polití.
Podpora prostřednictvím internetu musí umožňovat stahování ovladačů a manuálu z internetu adresně pro konkrétní zadaný typ (sériové číslo) zařízení.
Záruka min. 5 let, servis NBD on-site.
Hmotnost do 1,5 kg.
</t>
    </r>
    <r>
      <rPr>
        <b/>
        <sz val="11"/>
        <color theme="1"/>
        <rFont val="Calibri"/>
        <family val="2"/>
        <charset val="238"/>
        <scheme val="minor"/>
      </rPr>
      <t>Originální  dokovací stanice:</t>
    </r>
    <r>
      <rPr>
        <sz val="11"/>
        <color theme="1"/>
        <rFont val="Calibri"/>
        <family val="2"/>
        <charset val="238"/>
        <scheme val="minor"/>
      </rPr>
      <t xml:space="preserve">
power delivery minimálně  65W,
porty minimálně:
1x SuperSpeed USB Type-C (15 W), 4x SuperSpeed USB Type-A, 1x combo audio jack, 2x DisplayPort 1.4, 1x HDMI 2.0, 1x RJ-45.</t>
    </r>
  </si>
  <si>
    <t>Externí disk 1,5TB</t>
  </si>
  <si>
    <t>ANO</t>
  </si>
  <si>
    <t>DH23P03OVV040</t>
  </si>
  <si>
    <t>Mgr. Sabina Mattová, Ph.D.,
Tel.: 702 020 897,
37763 5103</t>
  </si>
  <si>
    <t>Sedláčkova 15, 
301 00 Plzeň,
Fakulta filozofická - Katedra archeologie,
4. NP - místnost SP 401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</si>
  <si>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</si>
  <si>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Externí disk, HDD, velikost disku 2,5 ".
Kapacita min. 1500 GB.
Rychlost otáček HDD: min. 5 400 ot./min.
Rozhraní USB 3.0.
Barva se preferuje černá.</t>
  </si>
  <si>
    <t>Pevný disk</t>
  </si>
  <si>
    <t>Baterie pro notebook HP ProBook 640 G3</t>
  </si>
  <si>
    <t>M.2 NVMe SSD</t>
  </si>
  <si>
    <t>Operační paměť DDR4 pro notebook</t>
  </si>
  <si>
    <t>Záruka na zboží min. 5 let.</t>
  </si>
  <si>
    <t>Ing. Barbora Jamnická,
Tel.: 37763 1074,
777 981 133</t>
  </si>
  <si>
    <t>Univerzitní 8,
301 00 Plzeň,
Rektorát -odbor Vnější vztahy
mísntost UR 315</t>
  </si>
  <si>
    <r>
      <t xml:space="preserve">Rozhraní: SATA 6Gb/s.
Formát disku: 2,5".
Kapacita: min. 500 GB.
Sekvenční čtení: min. 550 MB/sec.
Sekvenční zápis: min. 510 MB/sec.
MTTF min.: 1.5 Million Hodin.
Záruka min. 60 měsíců.
</t>
    </r>
    <r>
      <rPr>
        <b/>
        <sz val="11"/>
        <color theme="1"/>
        <rFont val="Calibri"/>
        <family val="2"/>
        <charset val="238"/>
        <scheme val="minor"/>
      </rPr>
      <t>Kompatibilní s HP ProBook 640 G3.</t>
    </r>
  </si>
  <si>
    <r>
      <rPr>
        <b/>
        <sz val="11"/>
        <color theme="1"/>
        <rFont val="Calibri"/>
        <family val="2"/>
        <charset val="238"/>
        <scheme val="minor"/>
      </rPr>
      <t>Kompatibilní s HP ProBook 640 G3.</t>
    </r>
    <r>
      <rPr>
        <sz val="11"/>
        <color theme="1"/>
        <rFont val="Calibri"/>
        <family val="2"/>
        <charset val="238"/>
        <scheme val="minor"/>
      </rPr>
      <t xml:space="preserve">
Napetí: 11.4V.
Kapacita: 4200mAh (48Wh).</t>
    </r>
  </si>
  <si>
    <r>
      <t xml:space="preserve">Rozhraní PCIe 3.0 4x NVMe.
Kapacita min. 500GB.
Rychlost čtení min. 2500MB/s.
Rychlost zápisu min. 1800MB/s.
</t>
    </r>
    <r>
      <rPr>
        <b/>
        <sz val="11"/>
        <color theme="1"/>
        <rFont val="Calibri"/>
        <family val="2"/>
        <charset val="238"/>
        <scheme val="minor"/>
      </rPr>
      <t>Kompatibilní s HP ProBook 640 G3.</t>
    </r>
  </si>
  <si>
    <r>
      <t xml:space="preserve">Provedení SO-DIMM.
Kapacita min. 8GB.
Frekvence min. 2133Mhz.
</t>
    </r>
    <r>
      <rPr>
        <b/>
        <sz val="11"/>
        <color theme="1"/>
        <rFont val="Calibri"/>
        <family val="2"/>
        <charset val="238"/>
        <scheme val="minor"/>
      </rPr>
      <t>Kompatibilní s HP ProBook 640 G3.</t>
    </r>
  </si>
  <si>
    <t>https://www8.hp.com/h20195/v2/GetDocument.aspx?docname=c08460851</t>
  </si>
  <si>
    <t xml:space="preserve">HP EliteBook 640 G10, klasické provedení, procesor Intel Core i5-1345U, paměť 16GB DDR, SSD disk 1TB, Intel AX211 Wi-Fi 6E 160 MHz +Bluetooth 5.3 , webkamera a mikrofon, čtečka otisku prstů, displej 14 palců Full HD 1920x1080, konektor RJ-45, 2x USB-C z toho 1x Thunderbolt, 2x USB-A, HDMI na těle stroje, OS WIndows 11 Pro originální systém, existence ovladačů použitého HW ve Windows 11, kovový vnitřní rám, CZ klávesnice s podsvícením voděodolná, podpora pŘes itnernet umožňuje stahovat ovladače a manuál adresně pro konkrétní zařízení, hmotnost 1,41 kg, + dokovací stanice originální HP USB-C G5 Essential Dock (72C71AA), záruka 5 let NBD on-site  </t>
  </si>
  <si>
    <t>WD Elements Portable 1.5TB černý (WDBU6Y0015BBK-WESN) záruka 24 měsíců</t>
  </si>
  <si>
    <t>Samsung 870 EVO 500GB (MZ-77E500B/EU) záruka 60 měsíců</t>
  </si>
  <si>
    <t>T6 Power pro notebook Hewlett Packard CI03048XL, Li-Poly, 11,4 V, 4200 mAh (48 Wh), černá (NBHP0124_v108853), záruka 24 měsíců</t>
  </si>
  <si>
    <t>Samsung 970 EVO PLUS 500GB (MZ-V7S500BW) záruka 24 měsíců</t>
  </si>
  <si>
    <t>Kingston SO-DIMM 8GB DDR4 2666MHz (KCP426SS8/8)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</si>
</sst>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5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8" fillId="3" borderId="20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left" vertical="center" wrapText="1" indent="1"/>
    </xf>
    <xf numFmtId="3" fontId="0" fillId="2" borderId="21" xfId="0" applyNumberForma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3" fillId="6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0" fontId="2" fillId="6" borderId="18" xfId="0" applyFont="1" applyFill="1" applyBorder="1" applyAlignment="1">
      <alignment horizontal="left" vertical="center" wrapText="1" inden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16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25" fillId="4" borderId="20" xfId="0" applyFont="1" applyFill="1" applyBorder="1" applyAlignment="1" applyProtection="1">
      <alignment horizontal="center" vertical="center" wrapTex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0" applyFont="1" applyAlignment="1">
      <alignment horizontal="left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164" fontId="12" fillId="0" borderId="12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13" fillId="6" borderId="24" xfId="0" applyFont="1" applyFill="1" applyBorder="1" applyAlignment="1">
      <alignment horizontal="center" vertical="center" wrapText="1"/>
    </xf>
    <xf numFmtId="0" fontId="13" fillId="6" borderId="22" xfId="0" applyFont="1" applyFill="1" applyBorder="1" applyAlignment="1">
      <alignment horizontal="center" vertical="center" wrapText="1"/>
    </xf>
    <xf numFmtId="0" fontId="13" fillId="6" borderId="2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8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I8" zoomScale="85" zoomScaleNormal="85" workbookViewId="0">
      <selection activeCell="N15" sqref="N1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14.42578125" style="1" customWidth="1"/>
    <col min="7" max="7" width="26.7109375" style="4" customWidth="1"/>
    <col min="8" max="8" width="23.42578125" style="4" customWidth="1"/>
    <col min="9" max="9" width="23.5703125" style="4" customWidth="1"/>
    <col min="10" max="10" width="15.42578125" style="1" customWidth="1"/>
    <col min="11" max="11" width="33.28515625" customWidth="1"/>
    <col min="12" max="12" width="27" customWidth="1"/>
    <col min="13" max="13" width="27.140625" customWidth="1"/>
    <col min="14" max="14" width="30.5703125" style="4" customWidth="1"/>
    <col min="15" max="15" width="28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8" customWidth="1"/>
    <col min="21" max="21" width="11.5703125" hidden="1" customWidth="1"/>
    <col min="22" max="22" width="34.85546875" style="5" customWidth="1"/>
  </cols>
  <sheetData>
    <row r="1" spans="1:22" ht="40.9" customHeight="1" x14ac:dyDescent="0.25">
      <c r="B1" s="135" t="s">
        <v>35</v>
      </c>
      <c r="C1" s="136"/>
      <c r="D1" s="136"/>
      <c r="E1"/>
      <c r="G1" s="41"/>
      <c r="V1"/>
    </row>
    <row r="2" spans="1:22" ht="25.5" customHeight="1" x14ac:dyDescent="0.25">
      <c r="C2"/>
      <c r="D2" s="9"/>
      <c r="E2" s="10"/>
      <c r="G2" s="139"/>
      <c r="H2" s="140"/>
      <c r="I2" s="140"/>
      <c r="J2" s="140"/>
      <c r="K2" s="140"/>
      <c r="L2" s="140"/>
      <c r="M2" s="140"/>
      <c r="N2" s="140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11"/>
      <c r="E3" s="111"/>
      <c r="F3" s="111"/>
      <c r="G3" s="140"/>
      <c r="H3" s="140"/>
      <c r="I3" s="140"/>
      <c r="J3" s="140"/>
      <c r="K3" s="140"/>
      <c r="L3" s="140"/>
      <c r="M3" s="140"/>
      <c r="N3" s="14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1"/>
      <c r="E4" s="111"/>
      <c r="F4" s="111"/>
      <c r="G4" s="111"/>
      <c r="H4" s="11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37" t="s">
        <v>2</v>
      </c>
      <c r="H5" s="13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46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110" t="s">
        <v>7</v>
      </c>
      <c r="T6" s="110" t="s">
        <v>8</v>
      </c>
      <c r="U6" s="34" t="s">
        <v>24</v>
      </c>
      <c r="V6" s="34" t="s">
        <v>25</v>
      </c>
    </row>
    <row r="7" spans="1:22" ht="390" customHeight="1" thickTop="1" thickBot="1" x14ac:dyDescent="0.3">
      <c r="A7" s="20"/>
      <c r="B7" s="73">
        <v>1</v>
      </c>
      <c r="C7" s="74" t="s">
        <v>36</v>
      </c>
      <c r="D7" s="75">
        <v>1</v>
      </c>
      <c r="E7" s="76" t="s">
        <v>33</v>
      </c>
      <c r="F7" s="89" t="s">
        <v>40</v>
      </c>
      <c r="G7" s="112" t="s">
        <v>60</v>
      </c>
      <c r="H7" s="113" t="s">
        <v>59</v>
      </c>
      <c r="I7" s="77" t="s">
        <v>34</v>
      </c>
      <c r="J7" s="78" t="s">
        <v>32</v>
      </c>
      <c r="K7" s="79"/>
      <c r="L7" s="80" t="s">
        <v>39</v>
      </c>
      <c r="M7" s="88" t="s">
        <v>37</v>
      </c>
      <c r="N7" s="88" t="s">
        <v>38</v>
      </c>
      <c r="O7" s="81">
        <v>30</v>
      </c>
      <c r="P7" s="82">
        <f t="shared" ref="P7:P12" si="0">D7*Q7</f>
        <v>25200</v>
      </c>
      <c r="Q7" s="83">
        <v>25200</v>
      </c>
      <c r="R7" s="114">
        <v>24164</v>
      </c>
      <c r="S7" s="84">
        <f t="shared" ref="S7:S12" si="1">D7*R7</f>
        <v>24164</v>
      </c>
      <c r="T7" s="85" t="str">
        <f t="shared" ref="T7" si="2">IF(ISNUMBER(R7), IF(R7&gt;Q7,"NEVYHOVUJE","VYHOVUJE")," ")</f>
        <v>VYHOVUJE</v>
      </c>
      <c r="U7" s="86"/>
      <c r="V7" s="87" t="s">
        <v>11</v>
      </c>
    </row>
    <row r="8" spans="1:22" ht="113.25" customHeight="1" thickTop="1" thickBot="1" x14ac:dyDescent="0.3">
      <c r="A8" s="20"/>
      <c r="B8" s="90">
        <v>2</v>
      </c>
      <c r="C8" s="91" t="s">
        <v>41</v>
      </c>
      <c r="D8" s="92">
        <v>2</v>
      </c>
      <c r="E8" s="93" t="s">
        <v>33</v>
      </c>
      <c r="F8" s="106" t="s">
        <v>47</v>
      </c>
      <c r="G8" s="112" t="s">
        <v>61</v>
      </c>
      <c r="H8" s="94" t="s">
        <v>32</v>
      </c>
      <c r="I8" s="95" t="s">
        <v>34</v>
      </c>
      <c r="J8" s="95" t="s">
        <v>42</v>
      </c>
      <c r="K8" s="96" t="s">
        <v>43</v>
      </c>
      <c r="L8" s="97"/>
      <c r="M8" s="105" t="s">
        <v>44</v>
      </c>
      <c r="N8" s="105" t="s">
        <v>45</v>
      </c>
      <c r="O8" s="98">
        <v>14</v>
      </c>
      <c r="P8" s="99">
        <f t="shared" si="0"/>
        <v>2810</v>
      </c>
      <c r="Q8" s="100">
        <v>1405</v>
      </c>
      <c r="R8" s="114">
        <v>1405</v>
      </c>
      <c r="S8" s="101">
        <f t="shared" si="1"/>
        <v>2810</v>
      </c>
      <c r="T8" s="102" t="str">
        <f t="shared" ref="T8:T12" si="3">IF(ISNUMBER(R8), IF(R8&gt;Q8,"NEVYHOVUJE","VYHOVUJE")," ")</f>
        <v>VYHOVUJE</v>
      </c>
      <c r="U8" s="103"/>
      <c r="V8" s="104" t="s">
        <v>12</v>
      </c>
    </row>
    <row r="9" spans="1:22" ht="144" customHeight="1" thickTop="1" thickBot="1" x14ac:dyDescent="0.3">
      <c r="A9" s="20"/>
      <c r="B9" s="62">
        <v>3</v>
      </c>
      <c r="C9" s="63" t="s">
        <v>48</v>
      </c>
      <c r="D9" s="64">
        <v>1</v>
      </c>
      <c r="E9" s="65" t="s">
        <v>33</v>
      </c>
      <c r="F9" s="107" t="s">
        <v>55</v>
      </c>
      <c r="G9" s="112" t="s">
        <v>62</v>
      </c>
      <c r="H9" s="66" t="s">
        <v>32</v>
      </c>
      <c r="I9" s="141" t="s">
        <v>34</v>
      </c>
      <c r="J9" s="141" t="s">
        <v>32</v>
      </c>
      <c r="K9" s="144"/>
      <c r="L9" s="67" t="s">
        <v>52</v>
      </c>
      <c r="M9" s="130" t="s">
        <v>53</v>
      </c>
      <c r="N9" s="130" t="s">
        <v>54</v>
      </c>
      <c r="O9" s="147">
        <v>21</v>
      </c>
      <c r="P9" s="68">
        <f t="shared" si="0"/>
        <v>700</v>
      </c>
      <c r="Q9" s="69">
        <v>700</v>
      </c>
      <c r="R9" s="114">
        <v>700</v>
      </c>
      <c r="S9" s="70">
        <f t="shared" si="1"/>
        <v>700</v>
      </c>
      <c r="T9" s="71" t="str">
        <f t="shared" si="3"/>
        <v>VYHOVUJE</v>
      </c>
      <c r="U9" s="124"/>
      <c r="V9" s="72" t="s">
        <v>12</v>
      </c>
    </row>
    <row r="10" spans="1:22" ht="87.75" customHeight="1" thickTop="1" thickBot="1" x14ac:dyDescent="0.3">
      <c r="A10" s="20"/>
      <c r="B10" s="42">
        <v>4</v>
      </c>
      <c r="C10" s="43" t="s">
        <v>49</v>
      </c>
      <c r="D10" s="44">
        <v>1</v>
      </c>
      <c r="E10" s="45" t="s">
        <v>33</v>
      </c>
      <c r="F10" s="108" t="s">
        <v>56</v>
      </c>
      <c r="G10" s="112" t="s">
        <v>63</v>
      </c>
      <c r="H10" s="46" t="s">
        <v>32</v>
      </c>
      <c r="I10" s="142"/>
      <c r="J10" s="142"/>
      <c r="K10" s="145"/>
      <c r="L10" s="127"/>
      <c r="M10" s="131"/>
      <c r="N10" s="133"/>
      <c r="O10" s="148"/>
      <c r="P10" s="47">
        <f t="shared" si="0"/>
        <v>1200</v>
      </c>
      <c r="Q10" s="48">
        <v>1200</v>
      </c>
      <c r="R10" s="114">
        <v>1035</v>
      </c>
      <c r="S10" s="49">
        <f t="shared" si="1"/>
        <v>1035</v>
      </c>
      <c r="T10" s="50" t="str">
        <f t="shared" si="3"/>
        <v>VYHOVUJE</v>
      </c>
      <c r="U10" s="125"/>
      <c r="V10" s="51" t="s">
        <v>14</v>
      </c>
    </row>
    <row r="11" spans="1:22" ht="115.5" customHeight="1" thickTop="1" thickBot="1" x14ac:dyDescent="0.3">
      <c r="A11" s="20"/>
      <c r="B11" s="42">
        <v>5</v>
      </c>
      <c r="C11" s="43" t="s">
        <v>50</v>
      </c>
      <c r="D11" s="44">
        <v>1</v>
      </c>
      <c r="E11" s="45" t="s">
        <v>33</v>
      </c>
      <c r="F11" s="108" t="s">
        <v>57</v>
      </c>
      <c r="G11" s="112" t="s">
        <v>64</v>
      </c>
      <c r="H11" s="46" t="s">
        <v>32</v>
      </c>
      <c r="I11" s="142"/>
      <c r="J11" s="142"/>
      <c r="K11" s="145"/>
      <c r="L11" s="128"/>
      <c r="M11" s="131"/>
      <c r="N11" s="133"/>
      <c r="O11" s="148"/>
      <c r="P11" s="47">
        <f t="shared" si="0"/>
        <v>700</v>
      </c>
      <c r="Q11" s="48">
        <v>700</v>
      </c>
      <c r="R11" s="114">
        <v>700</v>
      </c>
      <c r="S11" s="49">
        <f t="shared" si="1"/>
        <v>700</v>
      </c>
      <c r="T11" s="50" t="str">
        <f t="shared" si="3"/>
        <v>VYHOVUJE</v>
      </c>
      <c r="U11" s="125"/>
      <c r="V11" s="51" t="s">
        <v>12</v>
      </c>
    </row>
    <row r="12" spans="1:22" ht="91.5" customHeight="1" thickTop="1" thickBot="1" x14ac:dyDescent="0.3">
      <c r="A12" s="20"/>
      <c r="B12" s="52">
        <v>6</v>
      </c>
      <c r="C12" s="53" t="s">
        <v>51</v>
      </c>
      <c r="D12" s="54">
        <v>1</v>
      </c>
      <c r="E12" s="55" t="s">
        <v>33</v>
      </c>
      <c r="F12" s="109" t="s">
        <v>58</v>
      </c>
      <c r="G12" s="112" t="s">
        <v>65</v>
      </c>
      <c r="H12" s="56" t="s">
        <v>32</v>
      </c>
      <c r="I12" s="143"/>
      <c r="J12" s="143"/>
      <c r="K12" s="146"/>
      <c r="L12" s="129"/>
      <c r="M12" s="132"/>
      <c r="N12" s="134"/>
      <c r="O12" s="149"/>
      <c r="P12" s="57">
        <f t="shared" si="0"/>
        <v>400</v>
      </c>
      <c r="Q12" s="58">
        <v>400</v>
      </c>
      <c r="R12" s="114">
        <v>388</v>
      </c>
      <c r="S12" s="59">
        <f t="shared" si="1"/>
        <v>388</v>
      </c>
      <c r="T12" s="60" t="str">
        <f t="shared" si="3"/>
        <v>VYHOVUJE</v>
      </c>
      <c r="U12" s="126"/>
      <c r="V12" s="61" t="s">
        <v>13</v>
      </c>
    </row>
    <row r="13" spans="1:22" ht="17.45" customHeight="1" thickTop="1" thickBot="1" x14ac:dyDescent="0.3">
      <c r="C13"/>
      <c r="D13"/>
      <c r="E13"/>
      <c r="F13"/>
      <c r="G13"/>
      <c r="H13"/>
      <c r="I13"/>
      <c r="J13"/>
      <c r="N13"/>
      <c r="O13"/>
      <c r="P13"/>
    </row>
    <row r="14" spans="1:22" ht="51.75" customHeight="1" thickTop="1" thickBot="1" x14ac:dyDescent="0.3">
      <c r="B14" s="122" t="s">
        <v>30</v>
      </c>
      <c r="C14" s="122"/>
      <c r="D14" s="122"/>
      <c r="E14" s="122"/>
      <c r="F14" s="122"/>
      <c r="G14" s="122"/>
      <c r="H14" s="40"/>
      <c r="I14" s="40"/>
      <c r="J14" s="21"/>
      <c r="K14" s="21"/>
      <c r="L14" s="6"/>
      <c r="M14" s="6"/>
      <c r="N14" s="6"/>
      <c r="O14" s="22"/>
      <c r="P14" s="22"/>
      <c r="Q14" s="23" t="s">
        <v>9</v>
      </c>
      <c r="R14" s="119" t="s">
        <v>10</v>
      </c>
      <c r="S14" s="120"/>
      <c r="T14" s="121"/>
      <c r="U14" s="24"/>
      <c r="V14" s="25"/>
    </row>
    <row r="15" spans="1:22" ht="50.45" customHeight="1" thickTop="1" thickBot="1" x14ac:dyDescent="0.3">
      <c r="B15" s="123" t="s">
        <v>28</v>
      </c>
      <c r="C15" s="123"/>
      <c r="D15" s="123"/>
      <c r="E15" s="123"/>
      <c r="F15" s="123"/>
      <c r="G15" s="123"/>
      <c r="H15" s="123"/>
      <c r="I15" s="26"/>
      <c r="L15" s="9"/>
      <c r="M15" s="9"/>
      <c r="N15" s="9"/>
      <c r="O15" s="27"/>
      <c r="P15" s="27"/>
      <c r="Q15" s="28">
        <f>SUM(P7:P12)</f>
        <v>31010</v>
      </c>
      <c r="R15" s="116">
        <f>SUM(S7:S12)</f>
        <v>29797</v>
      </c>
      <c r="S15" s="117"/>
      <c r="T15" s="118"/>
    </row>
    <row r="16" spans="1:22" ht="15.75" thickTop="1" x14ac:dyDescent="0.25">
      <c r="B16" s="115" t="s">
        <v>29</v>
      </c>
      <c r="C16" s="115"/>
      <c r="D16" s="115"/>
      <c r="E16" s="115"/>
      <c r="F16" s="115"/>
      <c r="G16" s="115"/>
      <c r="H16" s="111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111"/>
      <c r="H17" s="111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111"/>
      <c r="H18" s="111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x14ac:dyDescent="0.25">
      <c r="B19" s="39"/>
      <c r="C19" s="39"/>
      <c r="D19" s="39"/>
      <c r="E19" s="39"/>
      <c r="F19" s="39"/>
      <c r="G19" s="111"/>
      <c r="H19" s="111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111"/>
      <c r="H20" s="111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H21" s="3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11"/>
      <c r="H22" s="111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11"/>
      <c r="H23" s="111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11"/>
      <c r="H24" s="111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11"/>
      <c r="H25" s="111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11"/>
      <c r="H26" s="111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11"/>
      <c r="H27" s="111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11"/>
      <c r="H28" s="111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11"/>
      <c r="H29" s="111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11"/>
      <c r="H30" s="111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11"/>
      <c r="H31" s="111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11"/>
      <c r="H32" s="111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1"/>
      <c r="H33" s="111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1"/>
      <c r="H34" s="111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1"/>
      <c r="H35" s="111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1"/>
      <c r="H36" s="111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1"/>
      <c r="H37" s="111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1"/>
      <c r="H38" s="111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1"/>
      <c r="H39" s="111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1"/>
      <c r="H40" s="111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1"/>
      <c r="H41" s="111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1"/>
      <c r="H42" s="111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1"/>
      <c r="H43" s="111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1"/>
      <c r="H44" s="111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1"/>
      <c r="H45" s="111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1"/>
      <c r="H46" s="111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1"/>
      <c r="H47" s="111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1"/>
      <c r="H48" s="111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1"/>
      <c r="H49" s="111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1"/>
      <c r="H50" s="111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1"/>
      <c r="H51" s="111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1"/>
      <c r="H52" s="111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1"/>
      <c r="H53" s="111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1"/>
      <c r="H54" s="111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1"/>
      <c r="H55" s="111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1"/>
      <c r="H56" s="111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1"/>
      <c r="H57" s="111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1"/>
      <c r="H58" s="111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1"/>
      <c r="H59" s="111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1"/>
      <c r="H60" s="111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1"/>
      <c r="H61" s="111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1"/>
      <c r="H62" s="111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1"/>
      <c r="H63" s="111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1"/>
      <c r="H64" s="111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1"/>
      <c r="H65" s="111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1"/>
      <c r="H66" s="111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1"/>
      <c r="H67" s="111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1"/>
      <c r="H68" s="111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1"/>
      <c r="H69" s="111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1"/>
      <c r="H70" s="111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1"/>
      <c r="H71" s="111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1"/>
      <c r="H72" s="111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1"/>
      <c r="H73" s="111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1"/>
      <c r="H74" s="111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1"/>
      <c r="H75" s="111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1"/>
      <c r="H76" s="111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1"/>
      <c r="H77" s="111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1"/>
      <c r="H78" s="111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1"/>
      <c r="H79" s="111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1"/>
      <c r="H80" s="111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1"/>
      <c r="H81" s="111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1"/>
      <c r="H82" s="111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1"/>
      <c r="H83" s="111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1"/>
      <c r="H84" s="111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1"/>
      <c r="H85" s="111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1"/>
      <c r="H86" s="111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1"/>
      <c r="H87" s="111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1"/>
      <c r="H88" s="111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1"/>
      <c r="H89" s="111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1"/>
      <c r="H90" s="111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1"/>
      <c r="H91" s="111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1"/>
      <c r="H92" s="111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1"/>
      <c r="H93" s="111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1"/>
      <c r="H94" s="111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1"/>
      <c r="H95" s="111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1"/>
      <c r="H96" s="111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1"/>
      <c r="H97" s="111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1"/>
      <c r="H98" s="111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1"/>
      <c r="H99" s="111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1"/>
      <c r="H100" s="111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1"/>
      <c r="H101" s="111"/>
      <c r="I101" s="11"/>
      <c r="J101" s="11"/>
      <c r="K101" s="11"/>
      <c r="L101" s="11"/>
      <c r="M101" s="11"/>
      <c r="N101" s="5"/>
      <c r="O101" s="5"/>
      <c r="P101" s="5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</sheetData>
  <sheetProtection algorithmName="SHA-512" hashValue="PRQRljx1/lx7AMncHZYxjbHDhPlTx+laK1JLYzIJGZjRBoAWEdq2VyhoGdCjk+f6u7faN9ROz8SXDLhR11FlZw==" saltValue="apUvnhtAhh1Zq4rfrVq7jA==" spinCount="100000" sheet="1" objects="1" scenarios="1"/>
  <mergeCells count="16">
    <mergeCell ref="U9:U12"/>
    <mergeCell ref="L10:L12"/>
    <mergeCell ref="M9:M12"/>
    <mergeCell ref="N9:N12"/>
    <mergeCell ref="B1:D1"/>
    <mergeCell ref="G5:H5"/>
    <mergeCell ref="G2:N3"/>
    <mergeCell ref="I9:I12"/>
    <mergeCell ref="J9:J12"/>
    <mergeCell ref="K9:K12"/>
    <mergeCell ref="O9:O12"/>
    <mergeCell ref="B16:G16"/>
    <mergeCell ref="R15:T15"/>
    <mergeCell ref="R14:T14"/>
    <mergeCell ref="B14:G14"/>
    <mergeCell ref="B15:H15"/>
  </mergeCells>
  <conditionalFormatting sqref="B7:B12 D7:D12">
    <cfRule type="containsBlanks" dxfId="7" priority="96">
      <formula>LEN(TRIM(B7))=0</formula>
    </cfRule>
  </conditionalFormatting>
  <conditionalFormatting sqref="B7:B12">
    <cfRule type="cellIs" dxfId="6" priority="93" operator="greaterThanOrEqual">
      <formula>1</formula>
    </cfRule>
  </conditionalFormatting>
  <conditionalFormatting sqref="G7:H12 R7:R12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2">
    <cfRule type="notContainsBlanks" dxfId="2" priority="69">
      <formula>LEN(TRIM(G7))&gt;0</formula>
    </cfRule>
  </conditionalFormatting>
  <conditionalFormatting sqref="T7:T12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:J9" xr:uid="{06575E6F-F559-4E8A-A7AD-2AC471D15369}">
      <formula1>"ANO,NE"</formula1>
    </dataValidation>
    <dataValidation type="list" showInputMessage="1" showErrorMessage="1" sqref="E7:E12" xr:uid="{8C26EAE3-16EE-4825-9C10-C919BCF6B1BA}">
      <formula1>"ks,bal,sada,m,"</formula1>
    </dataValidation>
    <dataValidation type="list" allowBlank="1" showInputMessage="1" showErrorMessage="1" sqref="V7:V12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2023-06-26T05:49:18Z</cp:lastPrinted>
  <dcterms:created xsi:type="dcterms:W3CDTF">2014-03-05T12:43:32Z</dcterms:created>
  <dcterms:modified xsi:type="dcterms:W3CDTF">2023-08-14T13:19:12Z</dcterms:modified>
</cp:coreProperties>
</file>